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Ls220dd3c\共有\共有\nao\調査照会\R05\202401経営比較分析表\"/>
    </mc:Choice>
  </mc:AlternateContent>
  <xr:revisionPtr revIDLastSave="0" documentId="13_ncr:1_{03430216-8148-453B-8499-8CF061756D6D}" xr6:coauthVersionLast="47" xr6:coauthVersionMax="47" xr10:uidLastSave="{00000000-0000-0000-0000-000000000000}"/>
  <workbookProtection workbookAlgorithmName="SHA-512" workbookHashValue="w3/K9qHAFC849DPviD6Jx7R4zlzSAEVrOxp+ZKgUOXL5G5bw2Gw3AWmZWFxs5L7ecBnuonuSc0kfAaoDX3WejQ==" workbookSaltValue="EUzBBgb+w3m7efhJlfihkA==" workbookSpinCount="100000" lockStructure="1"/>
  <bookViews>
    <workbookView xWindow="-12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LZ80" i="4" s="1"/>
  <c r="FG7" i="5"/>
  <c r="FF7" i="5"/>
  <c r="FE7" i="5"/>
  <c r="FD7" i="5"/>
  <c r="MO79" i="4" s="1"/>
  <c r="FC7" i="5"/>
  <c r="FB7" i="5"/>
  <c r="FA7" i="5"/>
  <c r="EZ7" i="5"/>
  <c r="KG79" i="4" s="1"/>
  <c r="EX7" i="5"/>
  <c r="EW7" i="5"/>
  <c r="EV7" i="5"/>
  <c r="EU7" i="5"/>
  <c r="HI80" i="4" s="1"/>
  <c r="ET7" i="5"/>
  <c r="ES7" i="5"/>
  <c r="ER7" i="5"/>
  <c r="EQ7" i="5"/>
  <c r="EP7" i="5"/>
  <c r="EO7" i="5"/>
  <c r="EM7" i="5"/>
  <c r="EL7" i="5"/>
  <c r="EK7" i="5"/>
  <c r="EJ7" i="5"/>
  <c r="EI7" i="5"/>
  <c r="EH7" i="5"/>
  <c r="FO79" i="4" s="1"/>
  <c r="EG7" i="5"/>
  <c r="EF7" i="5"/>
  <c r="EE7" i="5"/>
  <c r="ED7" i="5"/>
  <c r="DG79" i="4" s="1"/>
  <c r="EB7" i="5"/>
  <c r="EA7" i="5"/>
  <c r="DZ7" i="5"/>
  <c r="DY7" i="5"/>
  <c r="AE80" i="4" s="1"/>
  <c r="DX7" i="5"/>
  <c r="DW7" i="5"/>
  <c r="DV7" i="5"/>
  <c r="DU7" i="5"/>
  <c r="AT79" i="4" s="1"/>
  <c r="DT7" i="5"/>
  <c r="DS7" i="5"/>
  <c r="DQ7" i="5"/>
  <c r="DP7" i="5"/>
  <c r="LY56" i="4" s="1"/>
  <c r="DO7" i="5"/>
  <c r="DN7" i="5"/>
  <c r="DM7" i="5"/>
  <c r="DL7" i="5"/>
  <c r="MN55" i="4" s="1"/>
  <c r="DK7" i="5"/>
  <c r="DJ7" i="5"/>
  <c r="DI7" i="5"/>
  <c r="DH7" i="5"/>
  <c r="KF55" i="4" s="1"/>
  <c r="DF7" i="5"/>
  <c r="DE7" i="5"/>
  <c r="DD7" i="5"/>
  <c r="DC7" i="5"/>
  <c r="HG56" i="4" s="1"/>
  <c r="DB7" i="5"/>
  <c r="DA7" i="5"/>
  <c r="CZ7" i="5"/>
  <c r="CY7" i="5"/>
  <c r="CX7" i="5"/>
  <c r="CW7" i="5"/>
  <c r="CU7" i="5"/>
  <c r="CT7" i="5"/>
  <c r="CS7" i="5"/>
  <c r="CR7" i="5"/>
  <c r="CQ7" i="5"/>
  <c r="CP7" i="5"/>
  <c r="FL55" i="4" s="1"/>
  <c r="CO7" i="5"/>
  <c r="CN7" i="5"/>
  <c r="CM7" i="5"/>
  <c r="CL7" i="5"/>
  <c r="DD55" i="4" s="1"/>
  <c r="CJ7" i="5"/>
  <c r="CI7" i="5"/>
  <c r="CH7" i="5"/>
  <c r="CG7" i="5"/>
  <c r="AE56" i="4" s="1"/>
  <c r="CF7" i="5"/>
  <c r="CE7" i="5"/>
  <c r="CD7" i="5"/>
  <c r="CC7" i="5"/>
  <c r="AT55" i="4" s="1"/>
  <c r="CB7" i="5"/>
  <c r="CA7" i="5"/>
  <c r="BY7" i="5"/>
  <c r="BX7" i="5"/>
  <c r="LY34" i="4" s="1"/>
  <c r="BW7" i="5"/>
  <c r="BV7" i="5"/>
  <c r="BU7" i="5"/>
  <c r="BT7" i="5"/>
  <c r="MN33" i="4" s="1"/>
  <c r="BS7" i="5"/>
  <c r="BR7" i="5"/>
  <c r="BQ7" i="5"/>
  <c r="BP7" i="5"/>
  <c r="KF33" i="4" s="1"/>
  <c r="BN7" i="5"/>
  <c r="BM7" i="5"/>
  <c r="BL7" i="5"/>
  <c r="BK7" i="5"/>
  <c r="HG34" i="4" s="1"/>
  <c r="BJ7" i="5"/>
  <c r="BI7" i="5"/>
  <c r="BH7" i="5"/>
  <c r="BG7" i="5"/>
  <c r="BF7" i="5"/>
  <c r="BE7" i="5"/>
  <c r="BC7" i="5"/>
  <c r="BB7" i="5"/>
  <c r="BA7" i="5"/>
  <c r="AZ7" i="5"/>
  <c r="AY7" i="5"/>
  <c r="AX7" i="5"/>
  <c r="FL33" i="4" s="1"/>
  <c r="AW7" i="5"/>
  <c r="AV7" i="5"/>
  <c r="AU7" i="5"/>
  <c r="AT7" i="5"/>
  <c r="DD33" i="4" s="1"/>
  <c r="AR7" i="5"/>
  <c r="AQ7" i="5"/>
  <c r="AP7" i="5"/>
  <c r="AO7" i="5"/>
  <c r="AE34" i="4" s="1"/>
  <c r="AN7" i="5"/>
  <c r="AM7" i="5"/>
  <c r="AL7" i="5"/>
  <c r="AK7" i="5"/>
  <c r="AT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AA6" i="5"/>
  <c r="JW8" i="4" s="1"/>
  <c r="Z6" i="5"/>
  <c r="Y6" i="5"/>
  <c r="X6" i="5"/>
  <c r="W6" i="5"/>
  <c r="CN12" i="4" s="1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K90" i="4"/>
  <c r="J90" i="4"/>
  <c r="I90" i="4"/>
  <c r="G90" i="4"/>
  <c r="F90" i="4"/>
  <c r="E90" i="4"/>
  <c r="C90" i="4"/>
  <c r="B90" i="4"/>
  <c r="MO80" i="4"/>
  <c r="LK80" i="4"/>
  <c r="KV80" i="4"/>
  <c r="KG80" i="4"/>
  <c r="JB80" i="4"/>
  <c r="IM80" i="4"/>
  <c r="HX80" i="4"/>
  <c r="GT80" i="4"/>
  <c r="FO80" i="4"/>
  <c r="EZ80" i="4"/>
  <c r="EK80" i="4"/>
  <c r="DV80" i="4"/>
  <c r="DG80" i="4"/>
  <c r="BX80" i="4"/>
  <c r="BI80" i="4"/>
  <c r="AT80" i="4"/>
  <c r="P80" i="4"/>
  <c r="LZ79" i="4"/>
  <c r="LK79" i="4"/>
  <c r="KV79" i="4"/>
  <c r="JB79" i="4"/>
  <c r="IM79" i="4"/>
  <c r="HX79" i="4"/>
  <c r="HI79" i="4"/>
  <c r="GT79" i="4"/>
  <c r="EZ79" i="4"/>
  <c r="EK79" i="4"/>
  <c r="DV79" i="4"/>
  <c r="BX79" i="4"/>
  <c r="BI79" i="4"/>
  <c r="AE79" i="4"/>
  <c r="P79" i="4"/>
  <c r="MN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V55" i="4"/>
  <c r="HG55" i="4"/>
  <c r="GR55" i="4"/>
  <c r="EW55" i="4"/>
  <c r="EH55" i="4"/>
  <c r="DS55" i="4"/>
  <c r="BX55" i="4"/>
  <c r="BI55" i="4"/>
  <c r="AE55" i="4"/>
  <c r="P55" i="4"/>
  <c r="MN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V33" i="4"/>
  <c r="HG33" i="4"/>
  <c r="GR33" i="4"/>
  <c r="EW33" i="4"/>
  <c r="EH33" i="4"/>
  <c r="DS33" i="4"/>
  <c r="BX33" i="4"/>
  <c r="BI33" i="4"/>
  <c r="AE33" i="4"/>
  <c r="P33" i="4"/>
  <c r="LP12" i="4"/>
  <c r="JW12" i="4"/>
  <c r="ID12" i="4"/>
  <c r="FZ12" i="4"/>
  <c r="EG12" i="4"/>
  <c r="AU12" i="4"/>
  <c r="B12" i="4"/>
  <c r="JW10" i="4"/>
  <c r="ID10" i="4"/>
  <c r="FZ10" i="4"/>
  <c r="CN10" i="4"/>
  <c r="AU10" i="4"/>
  <c r="B10" i="4"/>
  <c r="LP8" i="4"/>
  <c r="ID8" i="4"/>
  <c r="FZ8" i="4"/>
  <c r="EG8" i="4"/>
  <c r="CN8" i="4"/>
  <c r="AU8" i="4"/>
  <c r="B8" i="4"/>
  <c r="B6" i="4"/>
  <c r="D11" i="5" l="1"/>
  <c r="JB78" i="4"/>
  <c r="IZ54" i="4"/>
  <c r="IZ32" i="4"/>
  <c r="BX54" i="4"/>
  <c r="FO78" i="4"/>
  <c r="FL54" i="4"/>
  <c r="FL32" i="4"/>
  <c r="MO78" i="4"/>
  <c r="MN54" i="4"/>
  <c r="MN32" i="4"/>
  <c r="BX78" i="4"/>
  <c r="BX32" i="4"/>
  <c r="C11" i="5"/>
  <c r="E11" i="5"/>
  <c r="B11" i="5"/>
  <c r="AT78" i="4" l="1"/>
  <c r="HV54" i="4"/>
  <c r="HX78" i="4"/>
  <c r="HV32" i="4"/>
  <c r="AT32" i="4"/>
  <c r="LK78" i="4"/>
  <c r="LJ54" i="4"/>
  <c r="LJ32" i="4"/>
  <c r="EK78" i="4"/>
  <c r="AT54" i="4"/>
  <c r="EH54" i="4"/>
  <c r="EH32" i="4"/>
  <c r="GT78" i="4"/>
  <c r="GR54" i="4"/>
  <c r="GR32" i="4"/>
  <c r="P78" i="4"/>
  <c r="P32" i="4"/>
  <c r="DG78" i="4"/>
  <c r="DD54" i="4"/>
  <c r="DD32" i="4"/>
  <c r="KG78" i="4"/>
  <c r="KF54" i="4"/>
  <c r="KF32" i="4"/>
  <c r="P54" i="4"/>
  <c r="LZ78" i="4"/>
  <c r="LY54" i="4"/>
  <c r="LY32" i="4"/>
  <c r="EZ78" i="4"/>
  <c r="IM78" i="4"/>
  <c r="IK54" i="4"/>
  <c r="IK32" i="4"/>
  <c r="BI78" i="4"/>
  <c r="BI54" i="4"/>
  <c r="BI32" i="4"/>
  <c r="EW54" i="4"/>
  <c r="EW32" i="4"/>
  <c r="DV78" i="4"/>
  <c r="DS54" i="4"/>
  <c r="DS32" i="4"/>
  <c r="KU54" i="4"/>
  <c r="KU32" i="4"/>
  <c r="AE78" i="4"/>
  <c r="AE54" i="4"/>
  <c r="AE32" i="4"/>
  <c r="HI78" i="4"/>
  <c r="HG54" i="4"/>
  <c r="HG32" i="4"/>
  <c r="KV78" i="4"/>
</calcChain>
</file>

<file path=xl/sharedStrings.xml><?xml version="1.0" encoding="utf-8"?>
<sst xmlns="http://schemas.openxmlformats.org/spreadsheetml/2006/main" count="343" uniqueCount="193">
  <si>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</si>
  <si>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</si>
  <si>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</si>
  <si>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</si>
  <si>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</si>
  <si>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</si>
  <si>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</si>
  <si>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</si>
  <si>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</si>
  <si>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</si>
  <si>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</si>
  <si>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</si>
  <si>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</si>
  <si>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</si>
  <si>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</si>
  <si>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</si>
  <si>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</si>
  <si>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</si>
  <si>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</si>
  <si>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</si>
  <si>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</si>
  <si>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</si>
  <si>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</si>
  <si>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</si>
  <si>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</si>
  <si>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</si>
  <si>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</si>
  <si>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</si>
  <si>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</si>
  <si>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</si>
  <si>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</si>
  <si>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</si>
  <si>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</si>
  <si>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</si>
  <si>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</si>
  <si>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</si>
  <si>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</si>
  <si>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</si>
  <si>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</si>
  <si>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</si>
  <si>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</si>
  <si>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</si>
  <si>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</si>
  <si>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</si>
  <si>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</si>
  <si>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</si>
  <si>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</si>
  <si>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</si>
  <si>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</si>
  <si>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</si>
  <si>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</si>
  <si>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</si>
  <si>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</si>
  <si>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</si>
  <si>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</si>
  <si>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</si>
  <si>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</si>
  <si>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</si>
  <si>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</si>
  <si>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</si>
  <si>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</si>
  <si>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</si>
  <si>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</si>
  <si>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</si>
  <si>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</si>
  <si>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</si>
  <si>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</si>
  <si>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</si>
  <si>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</si>
  <si>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</si>
  <si>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</si>
  <si>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</si>
  <si>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</si>
  <si>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</si>
  <si>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</si>
  <si>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</si>
  <si>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</si>
  <si>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</si>
  <si>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</si>
  <si>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</si>
  <si>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</si>
  <si>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</si>
  <si>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</si>
  <si>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</si>
  <si>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</si>
  <si>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</si>
  <si>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</si>
  <si>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</si>
  <si>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</si>
  <si>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</si>
  <si>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</si>
  <si>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</si>
  <si>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</si>
  <si>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</si>
  <si>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</si>
  <si>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</si>
  <si>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</si>
  <si>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</si>
  <si>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</si>
  <si>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</si>
  <si>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</si>
  <si>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</si>
  <si>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</si>
  <si>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</si>
  <si>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</si>
  <si>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</si>
  <si>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</si>
  <si>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</si>
  <si>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</si>
  <si>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</si>
  <si>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</si>
  <si>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</si>
  <si>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</si>
  <si>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</si>
  <si>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</si>
  <si>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</si>
  <si>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</si>
  <si>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</si>
  <si>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</si>
  <si>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</si>
  <si>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</si>
  <si>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</si>
  <si>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</si>
  <si>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</si>
  <si>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</si>
  <si>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</si>
  <si>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</si>
  <si>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</si>
  <si>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</si>
  <si>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</si>
  <si>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</si>
  <si>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</si>
  <si>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</si>
  <si>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</si>
  <si>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</si>
  <si>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</si>
  <si>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</si>
  <si>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</si>
  <si>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</si>
  <si>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</si>
  <si>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</si>
  <si>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</si>
  <si>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</si>
  <si>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</si>
  <si>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</si>
  <si>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</si>
  <si>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</si>
  <si>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</si>
  <si>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</si>
  <si>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</si>
  <si>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</si>
  <si>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</si>
  <si>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</si>
  <si>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</si>
  <si>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</si>
  <si>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</si>
  <si>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</si>
  <si>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</si>
  <si>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</si>
  <si>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</si>
  <si>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</si>
  <si>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</si>
  <si>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</si>
  <si>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</si>
  <si>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</si>
  <si>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</si>
  <si>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</si>
  <si>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</si>
  <si>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</si>
  <si>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</si>
  <si>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</si>
  <si>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</si>
  <si>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一部事務組合下田メディカルセンター（事業会計分）</t>
  </si>
  <si>
    <t>下田メディカルセンター</t>
  </si>
  <si>
    <t>当然財務</t>
  </si>
  <si>
    <t>病院事業</t>
  </si>
  <si>
    <t>一般病院</t>
  </si>
  <si>
    <t>100床以上～200床未満</t>
  </si>
  <si>
    <t>非設置</t>
  </si>
  <si>
    <t>指定管理者(利用料金制)</t>
  </si>
  <si>
    <t>ド 訓</t>
  </si>
  <si>
    <t>救 感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</si>
  <si>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</si>
  <si>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</si>
  <si>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</si>
  <si>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</si>
  <si>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</si>
  <si>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</si>
  <si>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</si>
  <si>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◇建物
移転前の旧病院が残っており、その減価償却費が入っているため、現病院分の正確な値となっていない。令和5～6年度に旧病院解体予定のため、その後は適正な値となる。現病院（平成24年開院）は老朽化が徐々に見られはじめ、修繕費が増加傾向。令和8年度に大規模修繕を見込んでいる。
◇器械備品
定期的に更新をしているため、平均値よりも下回っている。令和4年度は高額医療機器であるCTの入替があったため、さらに降下。今後も定期的な更新を心がける。</t>
    <rPh sb="1" eb="3">
      <t>タテモノ</t>
    </rPh>
    <rPh sb="4" eb="7">
      <t>イテンマエ</t>
    </rPh>
    <rPh sb="8" eb="11">
      <t>キュウビョウイン</t>
    </rPh>
    <rPh sb="12" eb="13">
      <t>ノコ</t>
    </rPh>
    <rPh sb="20" eb="25">
      <t>ゲンカショウキャクヒ</t>
    </rPh>
    <rPh sb="26" eb="27">
      <t>ハイ</t>
    </rPh>
    <rPh sb="34" eb="37">
      <t>ゲンビョウイン</t>
    </rPh>
    <rPh sb="37" eb="38">
      <t>ブン</t>
    </rPh>
    <rPh sb="39" eb="41">
      <t>セイカク</t>
    </rPh>
    <rPh sb="42" eb="43">
      <t>アタイ</t>
    </rPh>
    <rPh sb="51" eb="53">
      <t>レイワ</t>
    </rPh>
    <rPh sb="56" eb="58">
      <t>ネンド</t>
    </rPh>
    <rPh sb="59" eb="62">
      <t>キュウビョウイン</t>
    </rPh>
    <rPh sb="62" eb="64">
      <t>カイタイ</t>
    </rPh>
    <rPh sb="64" eb="66">
      <t>ヨテイ</t>
    </rPh>
    <rPh sb="72" eb="73">
      <t>ゴ</t>
    </rPh>
    <rPh sb="74" eb="76">
      <t>テキセイ</t>
    </rPh>
    <rPh sb="77" eb="78">
      <t>アタイ</t>
    </rPh>
    <rPh sb="82" eb="85">
      <t>ゲンビョウイン</t>
    </rPh>
    <rPh sb="86" eb="88">
      <t>ヘイセイ</t>
    </rPh>
    <rPh sb="90" eb="91">
      <t>ネン</t>
    </rPh>
    <rPh sb="91" eb="93">
      <t>カイイン</t>
    </rPh>
    <rPh sb="95" eb="98">
      <t>ロウキュウカ</t>
    </rPh>
    <rPh sb="99" eb="101">
      <t>ジョジョ</t>
    </rPh>
    <rPh sb="102" eb="103">
      <t>ミ</t>
    </rPh>
    <rPh sb="109" eb="112">
      <t>シュウゼンヒ</t>
    </rPh>
    <rPh sb="113" eb="115">
      <t>ゾウカ</t>
    </rPh>
    <rPh sb="115" eb="117">
      <t>ケイコウ</t>
    </rPh>
    <rPh sb="118" eb="120">
      <t>レイワ</t>
    </rPh>
    <rPh sb="121" eb="123">
      <t>ネンド</t>
    </rPh>
    <rPh sb="124" eb="127">
      <t>ダイキボ</t>
    </rPh>
    <rPh sb="127" eb="129">
      <t>シュウゼン</t>
    </rPh>
    <rPh sb="130" eb="132">
      <t>ミコ</t>
    </rPh>
    <rPh sb="139" eb="143">
      <t>キカイビヒン</t>
    </rPh>
    <rPh sb="144" eb="147">
      <t>テイキテキ</t>
    </rPh>
    <rPh sb="148" eb="150">
      <t>コウシン</t>
    </rPh>
    <rPh sb="158" eb="161">
      <t>ヘイキンチ</t>
    </rPh>
    <rPh sb="164" eb="166">
      <t>シタマワ</t>
    </rPh>
    <rPh sb="171" eb="173">
      <t>レイワ</t>
    </rPh>
    <rPh sb="174" eb="176">
      <t>ネンド</t>
    </rPh>
    <rPh sb="177" eb="183">
      <t>コウガクイリョウキキ</t>
    </rPh>
    <rPh sb="189" eb="191">
      <t>イレカエ</t>
    </rPh>
    <rPh sb="201" eb="203">
      <t>コウカ</t>
    </rPh>
    <rPh sb="204" eb="206">
      <t>コンゴ</t>
    </rPh>
    <rPh sb="207" eb="210">
      <t>テイキテキ</t>
    </rPh>
    <rPh sb="211" eb="213">
      <t>コウシン</t>
    </rPh>
    <rPh sb="214" eb="215">
      <t>ココロ</t>
    </rPh>
    <phoneticPr fontId="5"/>
  </si>
  <si>
    <t>医師の配置により、収益が大幅に変動することを痛感した一年であった。当院は指定管理者制度を導入しており、指定管理者・開設者ともに医師確保は常に心がけており、特に指定管理者は採用活動にも注力している。しかし、医師の採用にはなかなか結びつかないというのが現状である。
とはいえ、圏内唯一の公立病院として、地域住民の医療を支えていく立場にあるため、医師の確保に向け、一段と努力をしていく所存である。</t>
    <rPh sb="0" eb="2">
      <t>イシ</t>
    </rPh>
    <rPh sb="3" eb="5">
      <t>ハイチ</t>
    </rPh>
    <rPh sb="9" eb="11">
      <t>シュウエキ</t>
    </rPh>
    <rPh sb="12" eb="14">
      <t>オオハバ</t>
    </rPh>
    <rPh sb="15" eb="17">
      <t>ヘンドウ</t>
    </rPh>
    <rPh sb="22" eb="24">
      <t>ツウカン</t>
    </rPh>
    <rPh sb="26" eb="28">
      <t>イチネン</t>
    </rPh>
    <rPh sb="33" eb="35">
      <t>トウイン</t>
    </rPh>
    <rPh sb="36" eb="41">
      <t>シテイカンリシャ</t>
    </rPh>
    <rPh sb="41" eb="43">
      <t>セイド</t>
    </rPh>
    <rPh sb="44" eb="46">
      <t>ドウニュウ</t>
    </rPh>
    <rPh sb="51" eb="56">
      <t>シテイカンリシャ</t>
    </rPh>
    <rPh sb="57" eb="60">
      <t>カイセツシャ</t>
    </rPh>
    <rPh sb="63" eb="65">
      <t>イシ</t>
    </rPh>
    <rPh sb="65" eb="67">
      <t>カクホ</t>
    </rPh>
    <rPh sb="68" eb="69">
      <t>ツネ</t>
    </rPh>
    <rPh sb="70" eb="71">
      <t>ココロ</t>
    </rPh>
    <rPh sb="77" eb="78">
      <t>トク</t>
    </rPh>
    <rPh sb="79" eb="84">
      <t>シテイカンリシャ</t>
    </rPh>
    <rPh sb="85" eb="89">
      <t>サイヨウカツドウ</t>
    </rPh>
    <rPh sb="91" eb="93">
      <t>チュウリョク</t>
    </rPh>
    <rPh sb="113" eb="114">
      <t>ムス</t>
    </rPh>
    <rPh sb="124" eb="126">
      <t>ゲンジョウ</t>
    </rPh>
    <rPh sb="136" eb="138">
      <t>ケンナイ</t>
    </rPh>
    <rPh sb="138" eb="140">
      <t>ユイイツ</t>
    </rPh>
    <rPh sb="141" eb="143">
      <t>コウリツ</t>
    </rPh>
    <rPh sb="143" eb="145">
      <t>ビョウイン</t>
    </rPh>
    <rPh sb="149" eb="153">
      <t>チイキジュウミン</t>
    </rPh>
    <rPh sb="154" eb="156">
      <t>イリョウ</t>
    </rPh>
    <rPh sb="157" eb="158">
      <t>ササ</t>
    </rPh>
    <rPh sb="162" eb="164">
      <t>タチバ</t>
    </rPh>
    <rPh sb="170" eb="172">
      <t>イシ</t>
    </rPh>
    <rPh sb="173" eb="175">
      <t>カクホ</t>
    </rPh>
    <rPh sb="176" eb="177">
      <t>ム</t>
    </rPh>
    <rPh sb="179" eb="181">
      <t>イチダン</t>
    </rPh>
    <rPh sb="182" eb="184">
      <t>ドリョク</t>
    </rPh>
    <rPh sb="189" eb="191">
      <t>ショゾン</t>
    </rPh>
    <phoneticPr fontId="5"/>
  </si>
  <si>
    <t>圏内唯一の公立病院。二次救急医療機関として圏域内の急性期患者の確実な受入、さらには重篤な患者は高度急性期医療機関への救急搬送等、適切な対応を行っている。一般病棟には一般病床、地域包括ケア病床および回復期リハビリテーション病床があり、急性期治療から在宅復帰に向けた回復期にも対応している。
外来診療は、総合内科や整形外科を中心に当医療圏においてニーズの高い疾患に対応。また地域で不足している診療科である小児科・眼科・耳鼻咽喉科、皮膚科なども非常勤医師を招き、診療を続けている。さらには自治体の健診業務を公立病院としてサポートしている。</t>
    <rPh sb="0" eb="2">
      <t>ケンナイ</t>
    </rPh>
    <rPh sb="2" eb="4">
      <t>ユイイツ</t>
    </rPh>
    <rPh sb="5" eb="7">
      <t>コウリツ</t>
    </rPh>
    <rPh sb="7" eb="9">
      <t>ビョウイン</t>
    </rPh>
    <rPh sb="10" eb="14">
      <t>ニジキュウキュウ</t>
    </rPh>
    <rPh sb="14" eb="18">
      <t>イリョウキカン</t>
    </rPh>
    <rPh sb="21" eb="24">
      <t>ケンイキナイ</t>
    </rPh>
    <rPh sb="25" eb="30">
      <t>キュウセイキカンジャ</t>
    </rPh>
    <rPh sb="31" eb="33">
      <t>カクジツ</t>
    </rPh>
    <rPh sb="34" eb="36">
      <t>ウケイレ</t>
    </rPh>
    <rPh sb="41" eb="43">
      <t>ジュウトク</t>
    </rPh>
    <rPh sb="44" eb="46">
      <t>カンジャ</t>
    </rPh>
    <rPh sb="47" eb="54">
      <t>コウドキュウセイキイリョウ</t>
    </rPh>
    <rPh sb="54" eb="56">
      <t>キカン</t>
    </rPh>
    <rPh sb="58" eb="60">
      <t>キュウキュウ</t>
    </rPh>
    <rPh sb="60" eb="62">
      <t>ハンソウ</t>
    </rPh>
    <rPh sb="62" eb="63">
      <t>トウ</t>
    </rPh>
    <rPh sb="64" eb="66">
      <t>テキセツ</t>
    </rPh>
    <rPh sb="67" eb="69">
      <t>タイオウ</t>
    </rPh>
    <rPh sb="70" eb="71">
      <t>オコナ</t>
    </rPh>
    <rPh sb="76" eb="80">
      <t>イッパンビョウトウ</t>
    </rPh>
    <rPh sb="82" eb="86">
      <t>イッパンビョウショウ</t>
    </rPh>
    <rPh sb="87" eb="91">
      <t>チイキホウカツ</t>
    </rPh>
    <rPh sb="93" eb="95">
      <t>ビョウショウ</t>
    </rPh>
    <rPh sb="98" eb="101">
      <t>カイフクキ</t>
    </rPh>
    <rPh sb="110" eb="112">
      <t>ビョウショウ</t>
    </rPh>
    <rPh sb="116" eb="119">
      <t>キュウセイキ</t>
    </rPh>
    <rPh sb="119" eb="121">
      <t>チリョウ</t>
    </rPh>
    <rPh sb="123" eb="125">
      <t>ザイタク</t>
    </rPh>
    <rPh sb="125" eb="127">
      <t>フッキ</t>
    </rPh>
    <rPh sb="128" eb="129">
      <t>ム</t>
    </rPh>
    <rPh sb="131" eb="134">
      <t>カイフクキ</t>
    </rPh>
    <rPh sb="136" eb="138">
      <t>タイオウ</t>
    </rPh>
    <rPh sb="144" eb="146">
      <t>ガイライ</t>
    </rPh>
    <rPh sb="146" eb="148">
      <t>シンリョウ</t>
    </rPh>
    <rPh sb="150" eb="152">
      <t>ソウゴウ</t>
    </rPh>
    <rPh sb="152" eb="154">
      <t>ナイカ</t>
    </rPh>
    <rPh sb="155" eb="159">
      <t>セイケイゲカ</t>
    </rPh>
    <rPh sb="160" eb="162">
      <t>チュウシン</t>
    </rPh>
    <rPh sb="219" eb="224">
      <t>ヒジョウキンイシ</t>
    </rPh>
    <rPh sb="231" eb="232">
      <t>ツヅ</t>
    </rPh>
    <phoneticPr fontId="5"/>
  </si>
  <si>
    <t>へき地である当地域では、医師の確保が難しくなっている。特に常勤医の採用が困難となっており、そのために診療体制の変更が余儀なくされる場合もある。
令和4年度は眼科・脳神経外科の常勤医が不在となり、手術および入院が制限された。整形外科は常勤医はいたが、令和4年度末退職となっていたことから、同じく手術および入院が制限された。
そのため、経常収支比率・医業収支比率・病床利用率いずれも前年度比マイナス。
材料費が平均値を大きく上回っているのも、同じくへき地であるためであり、都市部に比べ単価が高い傾向にある。</t>
    <rPh sb="2" eb="3">
      <t>チ</t>
    </rPh>
    <rPh sb="6" eb="9">
      <t>トウチイキ</t>
    </rPh>
    <rPh sb="12" eb="14">
      <t>イシ</t>
    </rPh>
    <rPh sb="15" eb="17">
      <t>カクホ</t>
    </rPh>
    <rPh sb="18" eb="19">
      <t>ムズカ</t>
    </rPh>
    <rPh sb="27" eb="28">
      <t>トク</t>
    </rPh>
    <rPh sb="29" eb="32">
      <t>ジョウキンイ</t>
    </rPh>
    <rPh sb="33" eb="35">
      <t>サイヨウ</t>
    </rPh>
    <rPh sb="36" eb="38">
      <t>コンナン</t>
    </rPh>
    <rPh sb="50" eb="52">
      <t>シンリョウ</t>
    </rPh>
    <rPh sb="52" eb="54">
      <t>タイセイ</t>
    </rPh>
    <rPh sb="55" eb="57">
      <t>ヘンコウ</t>
    </rPh>
    <rPh sb="58" eb="60">
      <t>ヨギ</t>
    </rPh>
    <rPh sb="65" eb="67">
      <t>バアイ</t>
    </rPh>
    <rPh sb="72" eb="74">
      <t>レイワ</t>
    </rPh>
    <rPh sb="75" eb="77">
      <t>ネンド</t>
    </rPh>
    <rPh sb="173" eb="177">
      <t>イギョウシュウシ</t>
    </rPh>
    <rPh sb="177" eb="179">
      <t>ヒリツ</t>
    </rPh>
    <rPh sb="180" eb="182">
      <t>ビョウショウ</t>
    </rPh>
    <rPh sb="182" eb="185">
      <t>リヨウリツ</t>
    </rPh>
    <rPh sb="189" eb="192">
      <t>ゼンネンド</t>
    </rPh>
    <rPh sb="192" eb="193">
      <t>ヒ</t>
    </rPh>
    <rPh sb="199" eb="202">
      <t>ザイリョウヒ</t>
    </rPh>
    <rPh sb="203" eb="206">
      <t>ヘイキンチ</t>
    </rPh>
    <rPh sb="207" eb="208">
      <t>オオ</t>
    </rPh>
    <rPh sb="210" eb="212">
      <t>ウワマワ</t>
    </rPh>
    <rPh sb="219" eb="220">
      <t>オナ</t>
    </rPh>
    <rPh sb="224" eb="225">
      <t>チ</t>
    </rPh>
    <rPh sb="234" eb="237">
      <t>トシブ</t>
    </rPh>
    <rPh sb="238" eb="239">
      <t>クラ</t>
    </rPh>
    <rPh sb="240" eb="242">
      <t>タンカ</t>
    </rPh>
    <rPh sb="243" eb="244">
      <t>タカ</t>
    </rPh>
    <rPh sb="245" eb="247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</si>
</sst>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1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3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58.8</c:v>
                </c:pt>
                <c:pt idx="1">
                  <c:v>64.8</c:v>
                </c:pt>
                <c:pt idx="2">
                  <c:v>63.7</c:v>
                </c:pt>
                <c:pt idx="3">
                  <c:v>64.599999999999994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9-43E9-BBC4-1395E6373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70.400000000000006</c:v>
                </c:pt>
                <c:pt idx="2">
                  <c:v>65.8</c:v>
                </c:pt>
                <c:pt idx="3">
                  <c:v>65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9-43E9-BBC4-1395E6373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14465</c:v>
                </c:pt>
                <c:pt idx="1">
                  <c:v>14660</c:v>
                </c:pt>
                <c:pt idx="2">
                  <c:v>15526</c:v>
                </c:pt>
                <c:pt idx="3">
                  <c:v>15725</c:v>
                </c:pt>
                <c:pt idx="4">
                  <c:v>16764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D-4D7B-97E8-BDAA96E1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10244</c:v>
                </c:pt>
                <c:pt idx="1">
                  <c:v>10602</c:v>
                </c:pt>
                <c:pt idx="2">
                  <c:v>11234</c:v>
                </c:pt>
                <c:pt idx="3">
                  <c:v>11512</c:v>
                </c:pt>
                <c:pt idx="4">
                  <c:v>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1D-4D7B-97E8-BDAA96E1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46964</c:v>
                </c:pt>
                <c:pt idx="1">
                  <c:v>45057</c:v>
                </c:pt>
                <c:pt idx="2">
                  <c:v>45610</c:v>
                </c:pt>
                <c:pt idx="3">
                  <c:v>45145</c:v>
                </c:pt>
                <c:pt idx="4">
                  <c:v>41045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4-4E39-BD14-6C49EBE8E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34924</c:v>
                </c:pt>
                <c:pt idx="1">
                  <c:v>35788</c:v>
                </c:pt>
                <c:pt idx="2">
                  <c:v>37855</c:v>
                </c:pt>
                <c:pt idx="3">
                  <c:v>39289</c:v>
                </c:pt>
                <c:pt idx="4">
                  <c:v>40846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4-4E39-BD14-6C49EBE8E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9-4F41-A6AB-2B327FD2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120.5</c:v>
                </c:pt>
                <c:pt idx="2">
                  <c:v>124.2</c:v>
                </c:pt>
                <c:pt idx="3">
                  <c:v>121.6</c:v>
                </c:pt>
                <c:pt idx="4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9-4F41-A6AB-2B327FD2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94.7</c:v>
                </c:pt>
                <c:pt idx="1">
                  <c:v>97.1</c:v>
                </c:pt>
                <c:pt idx="2">
                  <c:v>89.6</c:v>
                </c:pt>
                <c:pt idx="3">
                  <c:v>92.1</c:v>
                </c:pt>
                <c:pt idx="4">
                  <c:v>85.3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5-4945-97E7-7BB31970E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80.599999999999994</c:v>
                </c:pt>
                <c:pt idx="2">
                  <c:v>77.099999999999994</c:v>
                </c:pt>
                <c:pt idx="3">
                  <c:v>78.599999999999994</c:v>
                </c:pt>
                <c:pt idx="4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5-4945-97E7-7BB31970E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97.3</c:v>
                </c:pt>
                <c:pt idx="1">
                  <c:v>99.7</c:v>
                </c:pt>
                <c:pt idx="2">
                  <c:v>92.1</c:v>
                </c:pt>
                <c:pt idx="3">
                  <c:v>94.6</c:v>
                </c:pt>
                <c:pt idx="4">
                  <c:v>87.9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A-4191-B99C-565B9062D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84.3</c:v>
                </c:pt>
                <c:pt idx="2">
                  <c:v>80.7</c:v>
                </c:pt>
                <c:pt idx="3">
                  <c:v>82.2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A-4191-B99C-565B9062D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104.7</c:v>
                </c:pt>
                <c:pt idx="1">
                  <c:v>105.6</c:v>
                </c:pt>
                <c:pt idx="2">
                  <c:v>105.4</c:v>
                </c:pt>
                <c:pt idx="3">
                  <c:v>107.3</c:v>
                </c:pt>
                <c:pt idx="4">
                  <c:v>100.3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9-41A3-8165-7C032D7D7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96.9</c:v>
                </c:pt>
                <c:pt idx="2">
                  <c:v>100.6</c:v>
                </c:pt>
                <c:pt idx="3">
                  <c:v>105.9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9-41A3-8165-7C032D7D7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51</c:v>
                </c:pt>
                <c:pt idx="1">
                  <c:v>54.4</c:v>
                </c:pt>
                <c:pt idx="2">
                  <c:v>56.3</c:v>
                </c:pt>
                <c:pt idx="3">
                  <c:v>59.2</c:v>
                </c:pt>
                <c:pt idx="4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E-406B-8DFC-BAA51D118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54.6</c:v>
                </c:pt>
                <c:pt idx="2">
                  <c:v>56.9</c:v>
                </c:pt>
                <c:pt idx="3">
                  <c:v>58.1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E-406B-8DFC-BAA51D118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70</c:v>
                </c:pt>
                <c:pt idx="2">
                  <c:v>68.400000000000006</c:v>
                </c:pt>
                <c:pt idx="3">
                  <c:v>70.400000000000006</c:v>
                </c:pt>
                <c:pt idx="4">
                  <c:v>67.900000000000006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2-4D6E-8BD4-89AE16D8B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71.7</c:v>
                </c:pt>
                <c:pt idx="2">
                  <c:v>72.900000000000006</c:v>
                </c:pt>
                <c:pt idx="3">
                  <c:v>73.900000000000006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2-4D6E-8BD4-89AE16D8B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33484576</c:v>
                </c:pt>
                <c:pt idx="1">
                  <c:v>33745396</c:v>
                </c:pt>
                <c:pt idx="2">
                  <c:v>33956423</c:v>
                </c:pt>
                <c:pt idx="3">
                  <c:v>34306394</c:v>
                </c:pt>
                <c:pt idx="4">
                  <c:v>35036746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9-40D1-8CC6-3DD034BBC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40683727</c:v>
                </c:pt>
                <c:pt idx="1">
                  <c:v>41891213</c:v>
                </c:pt>
                <c:pt idx="2">
                  <c:v>42806727</c:v>
                </c:pt>
                <c:pt idx="3">
                  <c:v>43530781</c:v>
                </c:pt>
                <c:pt idx="4">
                  <c:v>44196357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9-40D1-8CC6-3DD034BBC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27.8</c:v>
                </c:pt>
                <c:pt idx="2">
                  <c:v>28.3</c:v>
                </c:pt>
                <c:pt idx="3">
                  <c:v>27.3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69C-8FC1-2B9377908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17.5</c:v>
                </c:pt>
                <c:pt idx="2">
                  <c:v>17.5</c:v>
                </c:pt>
                <c:pt idx="3">
                  <c:v>17.3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8-469C-8FC1-2B9377908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49.1</c:v>
                </c:pt>
                <c:pt idx="1">
                  <c:v>49.4</c:v>
                </c:pt>
                <c:pt idx="2">
                  <c:v>54.2</c:v>
                </c:pt>
                <c:pt idx="3">
                  <c:v>53.1</c:v>
                </c:pt>
                <c:pt idx="4">
                  <c:v>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A-4554-AFF3-3D4D24E99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63.3</c:v>
                </c:pt>
                <c:pt idx="2">
                  <c:v>68.5</c:v>
                </c:pt>
                <c:pt idx="3">
                  <c:v>67.099999999999994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A-4554-AFF3-3D4D24E99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12" Type="http://schemas.openxmlformats.org/officeDocument/2006/relationships/chart" Target="../charts/chart12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LT19" zoomScaleNormal="100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3" t="str">
        <f>データ!H6</f>
        <v>静岡県一部事務組合下田メディカルセンター（事業会計分）　下田メディカルセンター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15">
      <c r="A8" s="2"/>
      <c r="B8" s="124" t="str">
        <f>データ!K6</f>
        <v>当然財務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100床以上～200床未満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非設置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134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15">
      <c r="A10" s="2"/>
      <c r="B10" s="124" t="str">
        <f>データ!P6</f>
        <v>指定管理者(利用料金制)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15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-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訓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感 輪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>
        <f>データ!AD6</f>
        <v>4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138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 t="str">
        <f>データ!U6</f>
        <v>-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8632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第２種該当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-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７：１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100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100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8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10"/>
      <c r="B16" s="5"/>
      <c r="C16" s="6"/>
      <c r="D16" s="6"/>
      <c r="E16" s="6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6"/>
      <c r="NF16" s="6"/>
      <c r="NG16" s="6"/>
      <c r="NH16" s="7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64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191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104.7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105.6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105.4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107.3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100.3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97.3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99.7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92.1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94.6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87.9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94.7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97.1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89.6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92.1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85.3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58.8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64.8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63.7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64.599999999999994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57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97.2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96.9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100.6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105.9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104.3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84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84.3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80.7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82.2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81.7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80.400000000000006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80.599999999999994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77.099999999999994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78.599999999999994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78.099999999999994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70.099999999999994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70.400000000000006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65.8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65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63.3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192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189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46964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45057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45610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45145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41045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14465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14660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15526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15725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16764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49.1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49.4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54.2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53.1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57.7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28.1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27.8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28.3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27.3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28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34924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35788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37855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39289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40846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10244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10602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11234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11512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11831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63.7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63.3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68.5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67.099999999999994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66.900000000000006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17.7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17.5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17.5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17.3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17.899999999999999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190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0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0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0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0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51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54.4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56.3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59.2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60.6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66.8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70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68.400000000000006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70.400000000000006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67.900000000000006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33484576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33745396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33956423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34306394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35036746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117.1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120.5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124.2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121.6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118.9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54.1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54.6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58.1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59.4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71.400000000000006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71.7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72.900000000000006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73.900000000000006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74.3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40683727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41891213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42806727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43530781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44196357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97</v>
      </c>
      <c r="K89" s="31" t="s">
        <v>90</v>
      </c>
      <c r="L89" s="31" t="s">
        <v>98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Q1kg23DxjSQMBW6jXpmm0483+TU2JU5xQmaehklvnDfv6xnjnEhxe/wcALjj0l4Wh5QcWHRiipxOXBO4W9sy+g==" saltValue="sOlPjI8hVqhVb+AURj0EUw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99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100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101</v>
      </c>
      <c r="B3" s="36" t="s">
        <v>102</v>
      </c>
      <c r="C3" s="36" t="s">
        <v>103</v>
      </c>
      <c r="D3" s="36" t="s">
        <v>104</v>
      </c>
      <c r="E3" s="36" t="s">
        <v>105</v>
      </c>
      <c r="F3" s="36" t="s">
        <v>106</v>
      </c>
      <c r="G3" s="36" t="s">
        <v>107</v>
      </c>
      <c r="H3" s="37" t="s">
        <v>108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109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110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111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112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113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114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115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116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117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118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119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120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121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122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123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124</v>
      </c>
      <c r="B5" s="48"/>
      <c r="C5" s="48"/>
      <c r="D5" s="48"/>
      <c r="E5" s="48"/>
      <c r="F5" s="48"/>
      <c r="G5" s="48"/>
      <c r="H5" s="49" t="s">
        <v>125</v>
      </c>
      <c r="I5" s="49" t="s">
        <v>126</v>
      </c>
      <c r="J5" s="49" t="s">
        <v>127</v>
      </c>
      <c r="K5" s="49" t="s">
        <v>1</v>
      </c>
      <c r="L5" s="49" t="s">
        <v>2</v>
      </c>
      <c r="M5" s="49" t="s">
        <v>3</v>
      </c>
      <c r="N5" s="49" t="s">
        <v>128</v>
      </c>
      <c r="O5" s="49" t="s">
        <v>5</v>
      </c>
      <c r="P5" s="49" t="s">
        <v>129</v>
      </c>
      <c r="Q5" s="49" t="s">
        <v>130</v>
      </c>
      <c r="R5" s="49" t="s">
        <v>131</v>
      </c>
      <c r="S5" s="49" t="s">
        <v>132</v>
      </c>
      <c r="T5" s="49" t="s">
        <v>133</v>
      </c>
      <c r="U5" s="49" t="s">
        <v>134</v>
      </c>
      <c r="V5" s="49" t="s">
        <v>135</v>
      </c>
      <c r="W5" s="49" t="s">
        <v>136</v>
      </c>
      <c r="X5" s="49" t="s">
        <v>137</v>
      </c>
      <c r="Y5" s="49" t="s">
        <v>138</v>
      </c>
      <c r="Z5" s="49" t="s">
        <v>139</v>
      </c>
      <c r="AA5" s="49" t="s">
        <v>140</v>
      </c>
      <c r="AB5" s="49" t="s">
        <v>141</v>
      </c>
      <c r="AC5" s="49" t="s">
        <v>142</v>
      </c>
      <c r="AD5" s="49" t="s">
        <v>143</v>
      </c>
      <c r="AE5" s="49" t="s">
        <v>144</v>
      </c>
      <c r="AF5" s="49" t="s">
        <v>145</v>
      </c>
      <c r="AG5" s="49" t="s">
        <v>146</v>
      </c>
      <c r="AH5" s="49" t="s">
        <v>147</v>
      </c>
      <c r="AI5" s="49" t="s">
        <v>148</v>
      </c>
      <c r="AJ5" s="49" t="s">
        <v>149</v>
      </c>
      <c r="AK5" s="49" t="s">
        <v>150</v>
      </c>
      <c r="AL5" s="49" t="s">
        <v>151</v>
      </c>
      <c r="AM5" s="49" t="s">
        <v>152</v>
      </c>
      <c r="AN5" s="49" t="s">
        <v>153</v>
      </c>
      <c r="AO5" s="49" t="s">
        <v>154</v>
      </c>
      <c r="AP5" s="49" t="s">
        <v>155</v>
      </c>
      <c r="AQ5" s="49" t="s">
        <v>156</v>
      </c>
      <c r="AR5" s="49" t="s">
        <v>157</v>
      </c>
      <c r="AS5" s="49" t="s">
        <v>158</v>
      </c>
      <c r="AT5" s="49" t="s">
        <v>159</v>
      </c>
      <c r="AU5" s="49" t="s">
        <v>149</v>
      </c>
      <c r="AV5" s="49" t="s">
        <v>160</v>
      </c>
      <c r="AW5" s="49" t="s">
        <v>161</v>
      </c>
      <c r="AX5" s="49" t="s">
        <v>152</v>
      </c>
      <c r="AY5" s="49" t="s">
        <v>153</v>
      </c>
      <c r="AZ5" s="49" t="s">
        <v>154</v>
      </c>
      <c r="BA5" s="49" t="s">
        <v>155</v>
      </c>
      <c r="BB5" s="49" t="s">
        <v>156</v>
      </c>
      <c r="BC5" s="49" t="s">
        <v>157</v>
      </c>
      <c r="BD5" s="49" t="s">
        <v>158</v>
      </c>
      <c r="BE5" s="49" t="s">
        <v>162</v>
      </c>
      <c r="BF5" s="49" t="s">
        <v>149</v>
      </c>
      <c r="BG5" s="49" t="s">
        <v>160</v>
      </c>
      <c r="BH5" s="49" t="s">
        <v>161</v>
      </c>
      <c r="BI5" s="49" t="s">
        <v>152</v>
      </c>
      <c r="BJ5" s="49" t="s">
        <v>153</v>
      </c>
      <c r="BK5" s="49" t="s">
        <v>154</v>
      </c>
      <c r="BL5" s="49" t="s">
        <v>155</v>
      </c>
      <c r="BM5" s="49" t="s">
        <v>156</v>
      </c>
      <c r="BN5" s="49" t="s">
        <v>157</v>
      </c>
      <c r="BO5" s="49" t="s">
        <v>158</v>
      </c>
      <c r="BP5" s="49" t="s">
        <v>162</v>
      </c>
      <c r="BQ5" s="49" t="s">
        <v>163</v>
      </c>
      <c r="BR5" s="49" t="s">
        <v>164</v>
      </c>
      <c r="BS5" s="49" t="s">
        <v>161</v>
      </c>
      <c r="BT5" s="49" t="s">
        <v>152</v>
      </c>
      <c r="BU5" s="49" t="s">
        <v>153</v>
      </c>
      <c r="BV5" s="49" t="s">
        <v>154</v>
      </c>
      <c r="BW5" s="49" t="s">
        <v>155</v>
      </c>
      <c r="BX5" s="49" t="s">
        <v>156</v>
      </c>
      <c r="BY5" s="49" t="s">
        <v>157</v>
      </c>
      <c r="BZ5" s="49" t="s">
        <v>158</v>
      </c>
      <c r="CA5" s="49" t="s">
        <v>162</v>
      </c>
      <c r="CB5" s="49" t="s">
        <v>149</v>
      </c>
      <c r="CC5" s="49" t="s">
        <v>160</v>
      </c>
      <c r="CD5" s="49" t="s">
        <v>151</v>
      </c>
      <c r="CE5" s="49" t="s">
        <v>165</v>
      </c>
      <c r="CF5" s="49" t="s">
        <v>153</v>
      </c>
      <c r="CG5" s="49" t="s">
        <v>154</v>
      </c>
      <c r="CH5" s="49" t="s">
        <v>155</v>
      </c>
      <c r="CI5" s="49" t="s">
        <v>156</v>
      </c>
      <c r="CJ5" s="49" t="s">
        <v>157</v>
      </c>
      <c r="CK5" s="49" t="s">
        <v>158</v>
      </c>
      <c r="CL5" s="49" t="s">
        <v>162</v>
      </c>
      <c r="CM5" s="49" t="s">
        <v>149</v>
      </c>
      <c r="CN5" s="49" t="s">
        <v>160</v>
      </c>
      <c r="CO5" s="49" t="s">
        <v>161</v>
      </c>
      <c r="CP5" s="49" t="s">
        <v>152</v>
      </c>
      <c r="CQ5" s="49" t="s">
        <v>153</v>
      </c>
      <c r="CR5" s="49" t="s">
        <v>154</v>
      </c>
      <c r="CS5" s="49" t="s">
        <v>155</v>
      </c>
      <c r="CT5" s="49" t="s">
        <v>156</v>
      </c>
      <c r="CU5" s="49" t="s">
        <v>157</v>
      </c>
      <c r="CV5" s="49" t="s">
        <v>158</v>
      </c>
      <c r="CW5" s="49" t="s">
        <v>162</v>
      </c>
      <c r="CX5" s="49" t="s">
        <v>149</v>
      </c>
      <c r="CY5" s="49" t="s">
        <v>160</v>
      </c>
      <c r="CZ5" s="49" t="s">
        <v>161</v>
      </c>
      <c r="DA5" s="49" t="s">
        <v>152</v>
      </c>
      <c r="DB5" s="49" t="s">
        <v>153</v>
      </c>
      <c r="DC5" s="49" t="s">
        <v>154</v>
      </c>
      <c r="DD5" s="49" t="s">
        <v>155</v>
      </c>
      <c r="DE5" s="49" t="s">
        <v>156</v>
      </c>
      <c r="DF5" s="49" t="s">
        <v>157</v>
      </c>
      <c r="DG5" s="49" t="s">
        <v>158</v>
      </c>
      <c r="DH5" s="49" t="s">
        <v>162</v>
      </c>
      <c r="DI5" s="49" t="s">
        <v>149</v>
      </c>
      <c r="DJ5" s="49" t="s">
        <v>164</v>
      </c>
      <c r="DK5" s="49" t="s">
        <v>161</v>
      </c>
      <c r="DL5" s="49" t="s">
        <v>165</v>
      </c>
      <c r="DM5" s="49" t="s">
        <v>153</v>
      </c>
      <c r="DN5" s="49" t="s">
        <v>154</v>
      </c>
      <c r="DO5" s="49" t="s">
        <v>155</v>
      </c>
      <c r="DP5" s="49" t="s">
        <v>156</v>
      </c>
      <c r="DQ5" s="49" t="s">
        <v>157</v>
      </c>
      <c r="DR5" s="49" t="s">
        <v>158</v>
      </c>
      <c r="DS5" s="49" t="s">
        <v>162</v>
      </c>
      <c r="DT5" s="49" t="s">
        <v>149</v>
      </c>
      <c r="DU5" s="49" t="s">
        <v>164</v>
      </c>
      <c r="DV5" s="49" t="s">
        <v>151</v>
      </c>
      <c r="DW5" s="49" t="s">
        <v>152</v>
      </c>
      <c r="DX5" s="49" t="s">
        <v>153</v>
      </c>
      <c r="DY5" s="49" t="s">
        <v>154</v>
      </c>
      <c r="DZ5" s="49" t="s">
        <v>155</v>
      </c>
      <c r="EA5" s="49" t="s">
        <v>156</v>
      </c>
      <c r="EB5" s="49" t="s">
        <v>157</v>
      </c>
      <c r="EC5" s="49" t="s">
        <v>158</v>
      </c>
      <c r="ED5" s="49" t="s">
        <v>148</v>
      </c>
      <c r="EE5" s="49" t="s">
        <v>166</v>
      </c>
      <c r="EF5" s="49" t="s">
        <v>160</v>
      </c>
      <c r="EG5" s="49" t="s">
        <v>161</v>
      </c>
      <c r="EH5" s="49" t="s">
        <v>152</v>
      </c>
      <c r="EI5" s="49" t="s">
        <v>153</v>
      </c>
      <c r="EJ5" s="49" t="s">
        <v>154</v>
      </c>
      <c r="EK5" s="49" t="s">
        <v>155</v>
      </c>
      <c r="EL5" s="49" t="s">
        <v>156</v>
      </c>
      <c r="EM5" s="49" t="s">
        <v>157</v>
      </c>
      <c r="EN5" s="49" t="s">
        <v>158</v>
      </c>
      <c r="EO5" s="49" t="s">
        <v>162</v>
      </c>
      <c r="EP5" s="49" t="s">
        <v>149</v>
      </c>
      <c r="EQ5" s="49" t="s">
        <v>160</v>
      </c>
      <c r="ER5" s="49" t="s">
        <v>151</v>
      </c>
      <c r="ES5" s="49" t="s">
        <v>152</v>
      </c>
      <c r="ET5" s="49" t="s">
        <v>153</v>
      </c>
      <c r="EU5" s="49" t="s">
        <v>154</v>
      </c>
      <c r="EV5" s="49" t="s">
        <v>155</v>
      </c>
      <c r="EW5" s="49" t="s">
        <v>156</v>
      </c>
      <c r="EX5" s="49" t="s">
        <v>157</v>
      </c>
      <c r="EY5" s="49" t="s">
        <v>167</v>
      </c>
      <c r="EZ5" s="49" t="s">
        <v>162</v>
      </c>
      <c r="FA5" s="49" t="s">
        <v>168</v>
      </c>
      <c r="FB5" s="49" t="s">
        <v>150</v>
      </c>
      <c r="FC5" s="49" t="s">
        <v>161</v>
      </c>
      <c r="FD5" s="49" t="s">
        <v>152</v>
      </c>
      <c r="FE5" s="49" t="s">
        <v>153</v>
      </c>
      <c r="FF5" s="49" t="s">
        <v>154</v>
      </c>
      <c r="FG5" s="49" t="s">
        <v>155</v>
      </c>
      <c r="FH5" s="49" t="s">
        <v>156</v>
      </c>
      <c r="FI5" s="49" t="s">
        <v>157</v>
      </c>
      <c r="FJ5" s="49" t="s">
        <v>158</v>
      </c>
    </row>
    <row r="6" spans="1:166" s="54" customFormat="1" x14ac:dyDescent="0.15">
      <c r="A6" s="35" t="s">
        <v>169</v>
      </c>
      <c r="B6" s="50">
        <f>B8</f>
        <v>2022</v>
      </c>
      <c r="C6" s="50">
        <f t="shared" ref="C6:M6" si="2">C8</f>
        <v>229491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静岡県一部事務組合下田メディカルセンター（事業会計分）　下田メディカルセンター</v>
      </c>
      <c r="I6" s="148"/>
      <c r="J6" s="149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非設置</v>
      </c>
      <c r="P6" s="50" t="str">
        <f>P8</f>
        <v>指定管理者(利用料金制)</v>
      </c>
      <c r="Q6" s="51">
        <f t="shared" ref="Q6:AH6" si="3">Q8</f>
        <v>15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感 輪</v>
      </c>
      <c r="U6" s="51" t="str">
        <f>U8</f>
        <v>-</v>
      </c>
      <c r="V6" s="51">
        <f>V8</f>
        <v>8632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７：１</v>
      </c>
      <c r="Z6" s="51">
        <f t="shared" si="3"/>
        <v>134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4</v>
      </c>
      <c r="AE6" s="51">
        <f t="shared" si="3"/>
        <v>138</v>
      </c>
      <c r="AF6" s="51">
        <f t="shared" si="3"/>
        <v>100</v>
      </c>
      <c r="AG6" s="51" t="str">
        <f t="shared" si="3"/>
        <v>-</v>
      </c>
      <c r="AH6" s="51">
        <f t="shared" si="3"/>
        <v>100</v>
      </c>
      <c r="AI6" s="52">
        <f>IF(AI8="-",NA(),AI8)</f>
        <v>104.7</v>
      </c>
      <c r="AJ6" s="52">
        <f t="shared" ref="AJ6:AR6" si="5">IF(AJ8="-",NA(),AJ8)</f>
        <v>105.6</v>
      </c>
      <c r="AK6" s="52">
        <f t="shared" si="5"/>
        <v>105.4</v>
      </c>
      <c r="AL6" s="52">
        <f t="shared" si="5"/>
        <v>107.3</v>
      </c>
      <c r="AM6" s="52">
        <f t="shared" si="5"/>
        <v>100.3</v>
      </c>
      <c r="AN6" s="52">
        <f t="shared" si="5"/>
        <v>97.2</v>
      </c>
      <c r="AO6" s="52">
        <f t="shared" si="5"/>
        <v>96.9</v>
      </c>
      <c r="AP6" s="52">
        <f t="shared" si="5"/>
        <v>100.6</v>
      </c>
      <c r="AQ6" s="52">
        <f t="shared" si="5"/>
        <v>105.9</v>
      </c>
      <c r="AR6" s="52">
        <f t="shared" si="5"/>
        <v>104.3</v>
      </c>
      <c r="AS6" s="52" t="str">
        <f>IF(AS8="-","【-】","【"&amp;SUBSTITUTE(TEXT(AS8,"#,##0.0"),"-","△")&amp;"】")</f>
        <v>【103.5】</v>
      </c>
      <c r="AT6" s="52">
        <f>IF(AT8="-",NA(),AT8)</f>
        <v>97.3</v>
      </c>
      <c r="AU6" s="52">
        <f t="shared" ref="AU6:BC6" si="6">IF(AU8="-",NA(),AU8)</f>
        <v>99.7</v>
      </c>
      <c r="AV6" s="52">
        <f t="shared" si="6"/>
        <v>92.1</v>
      </c>
      <c r="AW6" s="52">
        <f t="shared" si="6"/>
        <v>94.6</v>
      </c>
      <c r="AX6" s="52">
        <f t="shared" si="6"/>
        <v>87.9</v>
      </c>
      <c r="AY6" s="52">
        <f t="shared" si="6"/>
        <v>84</v>
      </c>
      <c r="AZ6" s="52">
        <f t="shared" si="6"/>
        <v>84.3</v>
      </c>
      <c r="BA6" s="52">
        <f t="shared" si="6"/>
        <v>80.7</v>
      </c>
      <c r="BB6" s="52">
        <f t="shared" si="6"/>
        <v>82.2</v>
      </c>
      <c r="BC6" s="52">
        <f t="shared" si="6"/>
        <v>81.7</v>
      </c>
      <c r="BD6" s="52" t="str">
        <f>IF(BD8="-","【-】","【"&amp;SUBSTITUTE(TEXT(BD8,"#,##0.0"),"-","△")&amp;"】")</f>
        <v>【86.4】</v>
      </c>
      <c r="BE6" s="52">
        <f>IF(BE8="-",NA(),BE8)</f>
        <v>94.7</v>
      </c>
      <c r="BF6" s="52">
        <f t="shared" ref="BF6:BN6" si="7">IF(BF8="-",NA(),BF8)</f>
        <v>97.1</v>
      </c>
      <c r="BG6" s="52">
        <f t="shared" si="7"/>
        <v>89.6</v>
      </c>
      <c r="BH6" s="52">
        <f t="shared" si="7"/>
        <v>92.1</v>
      </c>
      <c r="BI6" s="52">
        <f t="shared" si="7"/>
        <v>85.3</v>
      </c>
      <c r="BJ6" s="52">
        <f t="shared" si="7"/>
        <v>80.400000000000006</v>
      </c>
      <c r="BK6" s="52">
        <f t="shared" si="7"/>
        <v>80.599999999999994</v>
      </c>
      <c r="BL6" s="52">
        <f t="shared" si="7"/>
        <v>77.099999999999994</v>
      </c>
      <c r="BM6" s="52">
        <f t="shared" si="7"/>
        <v>78.599999999999994</v>
      </c>
      <c r="BN6" s="52">
        <f t="shared" si="7"/>
        <v>78.099999999999994</v>
      </c>
      <c r="BO6" s="52" t="str">
        <f>IF(BO8="-","【-】","【"&amp;SUBSTITUTE(TEXT(BO8,"#,##0.0"),"-","△")&amp;"】")</f>
        <v>【83.7】</v>
      </c>
      <c r="BP6" s="52">
        <f>IF(BP8="-",NA(),BP8)</f>
        <v>58.8</v>
      </c>
      <c r="BQ6" s="52">
        <f t="shared" ref="BQ6:BY6" si="8">IF(BQ8="-",NA(),BQ8)</f>
        <v>64.8</v>
      </c>
      <c r="BR6" s="52">
        <f t="shared" si="8"/>
        <v>63.7</v>
      </c>
      <c r="BS6" s="52">
        <f t="shared" si="8"/>
        <v>64.599999999999994</v>
      </c>
      <c r="BT6" s="52">
        <f t="shared" si="8"/>
        <v>57</v>
      </c>
      <c r="BU6" s="52">
        <f t="shared" si="8"/>
        <v>70.099999999999994</v>
      </c>
      <c r="BV6" s="52">
        <f t="shared" si="8"/>
        <v>70.400000000000006</v>
      </c>
      <c r="BW6" s="52">
        <f t="shared" si="8"/>
        <v>65.8</v>
      </c>
      <c r="BX6" s="52">
        <f t="shared" si="8"/>
        <v>65</v>
      </c>
      <c r="BY6" s="52">
        <f t="shared" si="8"/>
        <v>63.3</v>
      </c>
      <c r="BZ6" s="52" t="str">
        <f>IF(BZ8="-","【-】","【"&amp;SUBSTITUTE(TEXT(BZ8,"#,##0.0"),"-","△")&amp;"】")</f>
        <v>【66.8】</v>
      </c>
      <c r="CA6" s="53">
        <f>IF(CA8="-",NA(),CA8)</f>
        <v>46964</v>
      </c>
      <c r="CB6" s="53">
        <f t="shared" ref="CB6:CJ6" si="9">IF(CB8="-",NA(),CB8)</f>
        <v>45057</v>
      </c>
      <c r="CC6" s="53">
        <f t="shared" si="9"/>
        <v>45610</v>
      </c>
      <c r="CD6" s="53">
        <f t="shared" si="9"/>
        <v>45145</v>
      </c>
      <c r="CE6" s="53">
        <f t="shared" si="9"/>
        <v>41045</v>
      </c>
      <c r="CF6" s="53">
        <f t="shared" si="9"/>
        <v>34924</v>
      </c>
      <c r="CG6" s="53">
        <f t="shared" si="9"/>
        <v>35788</v>
      </c>
      <c r="CH6" s="53">
        <f t="shared" si="9"/>
        <v>37855</v>
      </c>
      <c r="CI6" s="53">
        <f t="shared" si="9"/>
        <v>39289</v>
      </c>
      <c r="CJ6" s="53">
        <f t="shared" si="9"/>
        <v>40846</v>
      </c>
      <c r="CK6" s="52" t="str">
        <f>IF(CK8="-","【-】","【"&amp;SUBSTITUTE(TEXT(CK8,"#,##0"),"-","△")&amp;"】")</f>
        <v>【61,837】</v>
      </c>
      <c r="CL6" s="53">
        <f>IF(CL8="-",NA(),CL8)</f>
        <v>14465</v>
      </c>
      <c r="CM6" s="53">
        <f t="shared" ref="CM6:CU6" si="10">IF(CM8="-",NA(),CM8)</f>
        <v>14660</v>
      </c>
      <c r="CN6" s="53">
        <f t="shared" si="10"/>
        <v>15526</v>
      </c>
      <c r="CO6" s="53">
        <f t="shared" si="10"/>
        <v>15725</v>
      </c>
      <c r="CP6" s="53">
        <f t="shared" si="10"/>
        <v>16764</v>
      </c>
      <c r="CQ6" s="53">
        <f t="shared" si="10"/>
        <v>10244</v>
      </c>
      <c r="CR6" s="53">
        <f t="shared" si="10"/>
        <v>10602</v>
      </c>
      <c r="CS6" s="53">
        <f t="shared" si="10"/>
        <v>11234</v>
      </c>
      <c r="CT6" s="53">
        <f t="shared" si="10"/>
        <v>11512</v>
      </c>
      <c r="CU6" s="53">
        <f t="shared" si="10"/>
        <v>11831</v>
      </c>
      <c r="CV6" s="52" t="str">
        <f>IF(CV8="-","【-】","【"&amp;SUBSTITUTE(TEXT(CV8,"#,##0"),"-","△")&amp;"】")</f>
        <v>【17,600】</v>
      </c>
      <c r="CW6" s="52">
        <f>IF(CW8="-",NA(),CW8)</f>
        <v>49.1</v>
      </c>
      <c r="CX6" s="52">
        <f t="shared" ref="CX6:DF6" si="11">IF(CX8="-",NA(),CX8)</f>
        <v>49.4</v>
      </c>
      <c r="CY6" s="52">
        <f t="shared" si="11"/>
        <v>54.2</v>
      </c>
      <c r="CZ6" s="52">
        <f t="shared" si="11"/>
        <v>53.1</v>
      </c>
      <c r="DA6" s="52">
        <f t="shared" si="11"/>
        <v>57.7</v>
      </c>
      <c r="DB6" s="52">
        <f t="shared" si="11"/>
        <v>63.7</v>
      </c>
      <c r="DC6" s="52">
        <f t="shared" si="11"/>
        <v>63.3</v>
      </c>
      <c r="DD6" s="52">
        <f t="shared" si="11"/>
        <v>68.5</v>
      </c>
      <c r="DE6" s="52">
        <f t="shared" si="11"/>
        <v>67.099999999999994</v>
      </c>
      <c r="DF6" s="52">
        <f t="shared" si="11"/>
        <v>66.900000000000006</v>
      </c>
      <c r="DG6" s="52" t="str">
        <f>IF(DG8="-","【-】","【"&amp;SUBSTITUTE(TEXT(DG8,"#,##0.0"),"-","△")&amp;"】")</f>
        <v>【55.6】</v>
      </c>
      <c r="DH6" s="52">
        <f>IF(DH8="-",NA(),DH8)</f>
        <v>28.1</v>
      </c>
      <c r="DI6" s="52">
        <f t="shared" ref="DI6:DQ6" si="12">IF(DI8="-",NA(),DI8)</f>
        <v>27.8</v>
      </c>
      <c r="DJ6" s="52">
        <f t="shared" si="12"/>
        <v>28.3</v>
      </c>
      <c r="DK6" s="52">
        <f t="shared" si="12"/>
        <v>27.3</v>
      </c>
      <c r="DL6" s="52">
        <f t="shared" si="12"/>
        <v>28</v>
      </c>
      <c r="DM6" s="52">
        <f t="shared" si="12"/>
        <v>17.7</v>
      </c>
      <c r="DN6" s="52">
        <f t="shared" si="12"/>
        <v>17.5</v>
      </c>
      <c r="DO6" s="52">
        <f t="shared" si="12"/>
        <v>17.5</v>
      </c>
      <c r="DP6" s="52">
        <f t="shared" si="12"/>
        <v>17.3</v>
      </c>
      <c r="DQ6" s="52">
        <f t="shared" si="12"/>
        <v>17.899999999999999</v>
      </c>
      <c r="DR6" s="52" t="str">
        <f>IF(DR8="-","【-】","【"&amp;SUBSTITUTE(TEXT(DR8,"#,##0.0"),"-","△")&amp;"】")</f>
        <v>【25.1】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117.1</v>
      </c>
      <c r="DY6" s="52">
        <f t="shared" si="13"/>
        <v>120.5</v>
      </c>
      <c r="DZ6" s="52">
        <f t="shared" si="13"/>
        <v>124.2</v>
      </c>
      <c r="EA6" s="52">
        <f t="shared" si="13"/>
        <v>121.6</v>
      </c>
      <c r="EB6" s="52">
        <f t="shared" si="13"/>
        <v>118.9</v>
      </c>
      <c r="EC6" s="52" t="str">
        <f>IF(EC8="-","【-】","【"&amp;SUBSTITUTE(TEXT(EC8,"#,##0.0"),"-","△")&amp;"】")</f>
        <v>【63.0】</v>
      </c>
      <c r="ED6" s="52">
        <f>IF(ED8="-",NA(),ED8)</f>
        <v>51</v>
      </c>
      <c r="EE6" s="52">
        <f t="shared" ref="EE6:EM6" si="14">IF(EE8="-",NA(),EE8)</f>
        <v>54.4</v>
      </c>
      <c r="EF6" s="52">
        <f t="shared" si="14"/>
        <v>56.3</v>
      </c>
      <c r="EG6" s="52">
        <f t="shared" si="14"/>
        <v>59.2</v>
      </c>
      <c r="EH6" s="52">
        <f t="shared" si="14"/>
        <v>60.6</v>
      </c>
      <c r="EI6" s="52">
        <f t="shared" si="14"/>
        <v>54.1</v>
      </c>
      <c r="EJ6" s="52">
        <f t="shared" si="14"/>
        <v>54.6</v>
      </c>
      <c r="EK6" s="52">
        <f t="shared" si="14"/>
        <v>56.9</v>
      </c>
      <c r="EL6" s="52">
        <f t="shared" si="14"/>
        <v>58.1</v>
      </c>
      <c r="EM6" s="52">
        <f t="shared" si="14"/>
        <v>59.4</v>
      </c>
      <c r="EN6" s="52" t="str">
        <f>IF(EN8="-","【-】","【"&amp;SUBSTITUTE(TEXT(EN8,"#,##0.0"),"-","△")&amp;"】")</f>
        <v>【56.4】</v>
      </c>
      <c r="EO6" s="52">
        <f>IF(EO8="-",NA(),EO8)</f>
        <v>66.8</v>
      </c>
      <c r="EP6" s="52">
        <f t="shared" ref="EP6:EX6" si="15">IF(EP8="-",NA(),EP8)</f>
        <v>70</v>
      </c>
      <c r="EQ6" s="52">
        <f t="shared" si="15"/>
        <v>68.400000000000006</v>
      </c>
      <c r="ER6" s="52">
        <f t="shared" si="15"/>
        <v>70.400000000000006</v>
      </c>
      <c r="ES6" s="52">
        <f t="shared" si="15"/>
        <v>67.900000000000006</v>
      </c>
      <c r="ET6" s="52">
        <f t="shared" si="15"/>
        <v>71.400000000000006</v>
      </c>
      <c r="EU6" s="52">
        <f t="shared" si="15"/>
        <v>71.7</v>
      </c>
      <c r="EV6" s="52">
        <f t="shared" si="15"/>
        <v>72.900000000000006</v>
      </c>
      <c r="EW6" s="52">
        <f t="shared" si="15"/>
        <v>73.900000000000006</v>
      </c>
      <c r="EX6" s="52">
        <f t="shared" si="15"/>
        <v>74.3</v>
      </c>
      <c r="EY6" s="52" t="str">
        <f>IF(EY8="-","【-】","【"&amp;SUBSTITUTE(TEXT(EY8,"#,##0.0"),"-","△")&amp;"】")</f>
        <v>【70.7】</v>
      </c>
      <c r="EZ6" s="53">
        <f>IF(EZ8="-",NA(),EZ8)</f>
        <v>33484576</v>
      </c>
      <c r="FA6" s="53">
        <f t="shared" ref="FA6:FI6" si="16">IF(FA8="-",NA(),FA8)</f>
        <v>33745396</v>
      </c>
      <c r="FB6" s="53">
        <f t="shared" si="16"/>
        <v>33956423</v>
      </c>
      <c r="FC6" s="53">
        <f t="shared" si="16"/>
        <v>34306394</v>
      </c>
      <c r="FD6" s="53">
        <f t="shared" si="16"/>
        <v>35036746</v>
      </c>
      <c r="FE6" s="53">
        <f t="shared" si="16"/>
        <v>40683727</v>
      </c>
      <c r="FF6" s="53">
        <f t="shared" si="16"/>
        <v>41891213</v>
      </c>
      <c r="FG6" s="53">
        <f t="shared" si="16"/>
        <v>42806727</v>
      </c>
      <c r="FH6" s="53">
        <f t="shared" si="16"/>
        <v>43530781</v>
      </c>
      <c r="FI6" s="53">
        <f t="shared" si="16"/>
        <v>44196357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170</v>
      </c>
      <c r="B7" s="50">
        <f t="shared" ref="B7:AH7" si="17">B8</f>
        <v>2022</v>
      </c>
      <c r="C7" s="50">
        <f t="shared" si="17"/>
        <v>229491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非設置</v>
      </c>
      <c r="P7" s="50" t="str">
        <f>P8</f>
        <v>指定管理者(利用料金制)</v>
      </c>
      <c r="Q7" s="51">
        <f t="shared" si="17"/>
        <v>15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感 輪</v>
      </c>
      <c r="U7" s="51" t="str">
        <f>U8</f>
        <v>-</v>
      </c>
      <c r="V7" s="51">
        <f>V8</f>
        <v>8632</v>
      </c>
      <c r="W7" s="50" t="str">
        <f>W8</f>
        <v>第２種該当</v>
      </c>
      <c r="X7" s="50" t="str">
        <f t="shared" si="17"/>
        <v>-</v>
      </c>
      <c r="Y7" s="50" t="str">
        <f t="shared" si="17"/>
        <v>７：１</v>
      </c>
      <c r="Z7" s="51">
        <f t="shared" si="17"/>
        <v>134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>
        <f t="shared" si="17"/>
        <v>4</v>
      </c>
      <c r="AE7" s="51">
        <f t="shared" si="17"/>
        <v>138</v>
      </c>
      <c r="AF7" s="51">
        <f t="shared" si="17"/>
        <v>100</v>
      </c>
      <c r="AG7" s="51" t="str">
        <f t="shared" si="17"/>
        <v>-</v>
      </c>
      <c r="AH7" s="51">
        <f t="shared" si="17"/>
        <v>100</v>
      </c>
      <c r="AI7" s="52">
        <f>AI8</f>
        <v>104.7</v>
      </c>
      <c r="AJ7" s="52">
        <f t="shared" ref="AJ7:AR7" si="18">AJ8</f>
        <v>105.6</v>
      </c>
      <c r="AK7" s="52">
        <f t="shared" si="18"/>
        <v>105.4</v>
      </c>
      <c r="AL7" s="52">
        <f t="shared" si="18"/>
        <v>107.3</v>
      </c>
      <c r="AM7" s="52">
        <f t="shared" si="18"/>
        <v>100.3</v>
      </c>
      <c r="AN7" s="52">
        <f t="shared" si="18"/>
        <v>97.2</v>
      </c>
      <c r="AO7" s="52">
        <f t="shared" si="18"/>
        <v>96.9</v>
      </c>
      <c r="AP7" s="52">
        <f t="shared" si="18"/>
        <v>100.6</v>
      </c>
      <c r="AQ7" s="52">
        <f t="shared" si="18"/>
        <v>105.9</v>
      </c>
      <c r="AR7" s="52">
        <f t="shared" si="18"/>
        <v>104.3</v>
      </c>
      <c r="AS7" s="52"/>
      <c r="AT7" s="52">
        <f>AT8</f>
        <v>97.3</v>
      </c>
      <c r="AU7" s="52">
        <f t="shared" ref="AU7:BC7" si="19">AU8</f>
        <v>99.7</v>
      </c>
      <c r="AV7" s="52">
        <f t="shared" si="19"/>
        <v>92.1</v>
      </c>
      <c r="AW7" s="52">
        <f t="shared" si="19"/>
        <v>94.6</v>
      </c>
      <c r="AX7" s="52">
        <f t="shared" si="19"/>
        <v>87.9</v>
      </c>
      <c r="AY7" s="52">
        <f t="shared" si="19"/>
        <v>84</v>
      </c>
      <c r="AZ7" s="52">
        <f t="shared" si="19"/>
        <v>84.3</v>
      </c>
      <c r="BA7" s="52">
        <f t="shared" si="19"/>
        <v>80.7</v>
      </c>
      <c r="BB7" s="52">
        <f t="shared" si="19"/>
        <v>82.2</v>
      </c>
      <c r="BC7" s="52">
        <f t="shared" si="19"/>
        <v>81.7</v>
      </c>
      <c r="BD7" s="52"/>
      <c r="BE7" s="52">
        <f>BE8</f>
        <v>94.7</v>
      </c>
      <c r="BF7" s="52">
        <f t="shared" ref="BF7:BN7" si="20">BF8</f>
        <v>97.1</v>
      </c>
      <c r="BG7" s="52">
        <f t="shared" si="20"/>
        <v>89.6</v>
      </c>
      <c r="BH7" s="52">
        <f t="shared" si="20"/>
        <v>92.1</v>
      </c>
      <c r="BI7" s="52">
        <f t="shared" si="20"/>
        <v>85.3</v>
      </c>
      <c r="BJ7" s="52">
        <f t="shared" si="20"/>
        <v>80.400000000000006</v>
      </c>
      <c r="BK7" s="52">
        <f t="shared" si="20"/>
        <v>80.599999999999994</v>
      </c>
      <c r="BL7" s="52">
        <f t="shared" si="20"/>
        <v>77.099999999999994</v>
      </c>
      <c r="BM7" s="52">
        <f t="shared" si="20"/>
        <v>78.599999999999994</v>
      </c>
      <c r="BN7" s="52">
        <f t="shared" si="20"/>
        <v>78.099999999999994</v>
      </c>
      <c r="BO7" s="52"/>
      <c r="BP7" s="52">
        <f>BP8</f>
        <v>58.8</v>
      </c>
      <c r="BQ7" s="52">
        <f t="shared" ref="BQ7:BY7" si="21">BQ8</f>
        <v>64.8</v>
      </c>
      <c r="BR7" s="52">
        <f t="shared" si="21"/>
        <v>63.7</v>
      </c>
      <c r="BS7" s="52">
        <f t="shared" si="21"/>
        <v>64.599999999999994</v>
      </c>
      <c r="BT7" s="52">
        <f t="shared" si="21"/>
        <v>57</v>
      </c>
      <c r="BU7" s="52">
        <f t="shared" si="21"/>
        <v>70.099999999999994</v>
      </c>
      <c r="BV7" s="52">
        <f t="shared" si="21"/>
        <v>70.400000000000006</v>
      </c>
      <c r="BW7" s="52">
        <f t="shared" si="21"/>
        <v>65.8</v>
      </c>
      <c r="BX7" s="52">
        <f t="shared" si="21"/>
        <v>65</v>
      </c>
      <c r="BY7" s="52">
        <f t="shared" si="21"/>
        <v>63.3</v>
      </c>
      <c r="BZ7" s="52"/>
      <c r="CA7" s="53">
        <f>CA8</f>
        <v>46964</v>
      </c>
      <c r="CB7" s="53">
        <f t="shared" ref="CB7:CJ7" si="22">CB8</f>
        <v>45057</v>
      </c>
      <c r="CC7" s="53">
        <f t="shared" si="22"/>
        <v>45610</v>
      </c>
      <c r="CD7" s="53">
        <f t="shared" si="22"/>
        <v>45145</v>
      </c>
      <c r="CE7" s="53">
        <f t="shared" si="22"/>
        <v>41045</v>
      </c>
      <c r="CF7" s="53">
        <f t="shared" si="22"/>
        <v>34924</v>
      </c>
      <c r="CG7" s="53">
        <f t="shared" si="22"/>
        <v>35788</v>
      </c>
      <c r="CH7" s="53">
        <f t="shared" si="22"/>
        <v>37855</v>
      </c>
      <c r="CI7" s="53">
        <f t="shared" si="22"/>
        <v>39289</v>
      </c>
      <c r="CJ7" s="53">
        <f t="shared" si="22"/>
        <v>40846</v>
      </c>
      <c r="CK7" s="52"/>
      <c r="CL7" s="53">
        <f>CL8</f>
        <v>14465</v>
      </c>
      <c r="CM7" s="53">
        <f t="shared" ref="CM7:CU7" si="23">CM8</f>
        <v>14660</v>
      </c>
      <c r="CN7" s="53">
        <f t="shared" si="23"/>
        <v>15526</v>
      </c>
      <c r="CO7" s="53">
        <f t="shared" si="23"/>
        <v>15725</v>
      </c>
      <c r="CP7" s="53">
        <f t="shared" si="23"/>
        <v>16764</v>
      </c>
      <c r="CQ7" s="53">
        <f t="shared" si="23"/>
        <v>10244</v>
      </c>
      <c r="CR7" s="53">
        <f t="shared" si="23"/>
        <v>10602</v>
      </c>
      <c r="CS7" s="53">
        <f t="shared" si="23"/>
        <v>11234</v>
      </c>
      <c r="CT7" s="53">
        <f t="shared" si="23"/>
        <v>11512</v>
      </c>
      <c r="CU7" s="53">
        <f t="shared" si="23"/>
        <v>11831</v>
      </c>
      <c r="CV7" s="52"/>
      <c r="CW7" s="52">
        <f>CW8</f>
        <v>49.1</v>
      </c>
      <c r="CX7" s="52">
        <f t="shared" ref="CX7:DF7" si="24">CX8</f>
        <v>49.4</v>
      </c>
      <c r="CY7" s="52">
        <f t="shared" si="24"/>
        <v>54.2</v>
      </c>
      <c r="CZ7" s="52">
        <f t="shared" si="24"/>
        <v>53.1</v>
      </c>
      <c r="DA7" s="52">
        <f t="shared" si="24"/>
        <v>57.7</v>
      </c>
      <c r="DB7" s="52">
        <f t="shared" si="24"/>
        <v>63.7</v>
      </c>
      <c r="DC7" s="52">
        <f t="shared" si="24"/>
        <v>63.3</v>
      </c>
      <c r="DD7" s="52">
        <f t="shared" si="24"/>
        <v>68.5</v>
      </c>
      <c r="DE7" s="52">
        <f t="shared" si="24"/>
        <v>67.099999999999994</v>
      </c>
      <c r="DF7" s="52">
        <f t="shared" si="24"/>
        <v>66.900000000000006</v>
      </c>
      <c r="DG7" s="52"/>
      <c r="DH7" s="52">
        <f>DH8</f>
        <v>28.1</v>
      </c>
      <c r="DI7" s="52">
        <f t="shared" ref="DI7:DQ7" si="25">DI8</f>
        <v>27.8</v>
      </c>
      <c r="DJ7" s="52">
        <f t="shared" si="25"/>
        <v>28.3</v>
      </c>
      <c r="DK7" s="52">
        <f t="shared" si="25"/>
        <v>27.3</v>
      </c>
      <c r="DL7" s="52">
        <f t="shared" si="25"/>
        <v>28</v>
      </c>
      <c r="DM7" s="52">
        <f t="shared" si="25"/>
        <v>17.7</v>
      </c>
      <c r="DN7" s="52">
        <f t="shared" si="25"/>
        <v>17.5</v>
      </c>
      <c r="DO7" s="52">
        <f t="shared" si="25"/>
        <v>17.5</v>
      </c>
      <c r="DP7" s="52">
        <f t="shared" si="25"/>
        <v>17.3</v>
      </c>
      <c r="DQ7" s="52">
        <f t="shared" si="25"/>
        <v>17.899999999999999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117.1</v>
      </c>
      <c r="DY7" s="52">
        <f t="shared" si="26"/>
        <v>120.5</v>
      </c>
      <c r="DZ7" s="52">
        <f t="shared" si="26"/>
        <v>124.2</v>
      </c>
      <c r="EA7" s="52">
        <f t="shared" si="26"/>
        <v>121.6</v>
      </c>
      <c r="EB7" s="52">
        <f t="shared" si="26"/>
        <v>118.9</v>
      </c>
      <c r="EC7" s="52"/>
      <c r="ED7" s="52">
        <f>ED8</f>
        <v>51</v>
      </c>
      <c r="EE7" s="52">
        <f t="shared" ref="EE7:EM7" si="27">EE8</f>
        <v>54.4</v>
      </c>
      <c r="EF7" s="52">
        <f t="shared" si="27"/>
        <v>56.3</v>
      </c>
      <c r="EG7" s="52">
        <f t="shared" si="27"/>
        <v>59.2</v>
      </c>
      <c r="EH7" s="52">
        <f t="shared" si="27"/>
        <v>60.6</v>
      </c>
      <c r="EI7" s="52">
        <f t="shared" si="27"/>
        <v>54.1</v>
      </c>
      <c r="EJ7" s="52">
        <f t="shared" si="27"/>
        <v>54.6</v>
      </c>
      <c r="EK7" s="52">
        <f t="shared" si="27"/>
        <v>56.9</v>
      </c>
      <c r="EL7" s="52">
        <f t="shared" si="27"/>
        <v>58.1</v>
      </c>
      <c r="EM7" s="52">
        <f t="shared" si="27"/>
        <v>59.4</v>
      </c>
      <c r="EN7" s="52"/>
      <c r="EO7" s="52">
        <f>EO8</f>
        <v>66.8</v>
      </c>
      <c r="EP7" s="52">
        <f t="shared" ref="EP7:EX7" si="28">EP8</f>
        <v>70</v>
      </c>
      <c r="EQ7" s="52">
        <f t="shared" si="28"/>
        <v>68.400000000000006</v>
      </c>
      <c r="ER7" s="52">
        <f t="shared" si="28"/>
        <v>70.400000000000006</v>
      </c>
      <c r="ES7" s="52">
        <f t="shared" si="28"/>
        <v>67.900000000000006</v>
      </c>
      <c r="ET7" s="52">
        <f t="shared" si="28"/>
        <v>71.400000000000006</v>
      </c>
      <c r="EU7" s="52">
        <f t="shared" si="28"/>
        <v>71.7</v>
      </c>
      <c r="EV7" s="52">
        <f t="shared" si="28"/>
        <v>72.900000000000006</v>
      </c>
      <c r="EW7" s="52">
        <f t="shared" si="28"/>
        <v>73.900000000000006</v>
      </c>
      <c r="EX7" s="52">
        <f t="shared" si="28"/>
        <v>74.3</v>
      </c>
      <c r="EY7" s="52"/>
      <c r="EZ7" s="53">
        <f>EZ8</f>
        <v>33484576</v>
      </c>
      <c r="FA7" s="53">
        <f t="shared" ref="FA7:FI7" si="29">FA8</f>
        <v>33745396</v>
      </c>
      <c r="FB7" s="53">
        <f t="shared" si="29"/>
        <v>33956423</v>
      </c>
      <c r="FC7" s="53">
        <f t="shared" si="29"/>
        <v>34306394</v>
      </c>
      <c r="FD7" s="53">
        <f t="shared" si="29"/>
        <v>35036746</v>
      </c>
      <c r="FE7" s="53">
        <f t="shared" si="29"/>
        <v>40683727</v>
      </c>
      <c r="FF7" s="53">
        <f t="shared" si="29"/>
        <v>41891213</v>
      </c>
      <c r="FG7" s="53">
        <f t="shared" si="29"/>
        <v>42806727</v>
      </c>
      <c r="FH7" s="53">
        <f t="shared" si="29"/>
        <v>43530781</v>
      </c>
      <c r="FI7" s="53">
        <f t="shared" si="29"/>
        <v>44196357</v>
      </c>
      <c r="FJ7" s="53"/>
    </row>
    <row r="8" spans="1:166" s="54" customFormat="1" x14ac:dyDescent="0.15">
      <c r="A8" s="35"/>
      <c r="B8" s="55">
        <v>2022</v>
      </c>
      <c r="C8" s="55">
        <v>229491</v>
      </c>
      <c r="D8" s="55">
        <v>46</v>
      </c>
      <c r="E8" s="55">
        <v>6</v>
      </c>
      <c r="F8" s="55">
        <v>0</v>
      </c>
      <c r="G8" s="55">
        <v>1</v>
      </c>
      <c r="H8" s="55" t="s">
        <v>171</v>
      </c>
      <c r="I8" s="55" t="s">
        <v>172</v>
      </c>
      <c r="J8" s="55" t="s">
        <v>173</v>
      </c>
      <c r="K8" s="55" t="s">
        <v>174</v>
      </c>
      <c r="L8" s="55" t="s">
        <v>175</v>
      </c>
      <c r="M8" s="55" t="s">
        <v>176</v>
      </c>
      <c r="N8" s="55" t="s">
        <v>177</v>
      </c>
      <c r="O8" s="55" t="s">
        <v>178</v>
      </c>
      <c r="P8" s="55" t="s">
        <v>179</v>
      </c>
      <c r="Q8" s="56">
        <v>15</v>
      </c>
      <c r="R8" s="55" t="s">
        <v>40</v>
      </c>
      <c r="S8" s="55" t="s">
        <v>180</v>
      </c>
      <c r="T8" s="55" t="s">
        <v>181</v>
      </c>
      <c r="U8" s="56" t="s">
        <v>40</v>
      </c>
      <c r="V8" s="56">
        <v>8632</v>
      </c>
      <c r="W8" s="55" t="s">
        <v>182</v>
      </c>
      <c r="X8" s="55" t="s">
        <v>40</v>
      </c>
      <c r="Y8" s="57" t="s">
        <v>183</v>
      </c>
      <c r="Z8" s="56">
        <v>134</v>
      </c>
      <c r="AA8" s="56" t="s">
        <v>40</v>
      </c>
      <c r="AB8" s="56" t="s">
        <v>40</v>
      </c>
      <c r="AC8" s="56" t="s">
        <v>40</v>
      </c>
      <c r="AD8" s="56">
        <v>4</v>
      </c>
      <c r="AE8" s="56">
        <v>138</v>
      </c>
      <c r="AF8" s="56">
        <v>100</v>
      </c>
      <c r="AG8" s="56" t="s">
        <v>40</v>
      </c>
      <c r="AH8" s="56">
        <v>100</v>
      </c>
      <c r="AI8" s="58">
        <v>104.7</v>
      </c>
      <c r="AJ8" s="58">
        <v>105.6</v>
      </c>
      <c r="AK8" s="58">
        <v>105.4</v>
      </c>
      <c r="AL8" s="58">
        <v>107.3</v>
      </c>
      <c r="AM8" s="58">
        <v>100.3</v>
      </c>
      <c r="AN8" s="58">
        <v>97.2</v>
      </c>
      <c r="AO8" s="58">
        <v>96.9</v>
      </c>
      <c r="AP8" s="58">
        <v>100.6</v>
      </c>
      <c r="AQ8" s="58">
        <v>105.9</v>
      </c>
      <c r="AR8" s="58">
        <v>104.3</v>
      </c>
      <c r="AS8" s="58">
        <v>103.5</v>
      </c>
      <c r="AT8" s="58">
        <v>97.3</v>
      </c>
      <c r="AU8" s="58">
        <v>99.7</v>
      </c>
      <c r="AV8" s="58">
        <v>92.1</v>
      </c>
      <c r="AW8" s="58">
        <v>94.6</v>
      </c>
      <c r="AX8" s="58">
        <v>87.9</v>
      </c>
      <c r="AY8" s="58">
        <v>84</v>
      </c>
      <c r="AZ8" s="58">
        <v>84.3</v>
      </c>
      <c r="BA8" s="58">
        <v>80.7</v>
      </c>
      <c r="BB8" s="58">
        <v>82.2</v>
      </c>
      <c r="BC8" s="58">
        <v>81.7</v>
      </c>
      <c r="BD8" s="58">
        <v>86.4</v>
      </c>
      <c r="BE8" s="59">
        <v>94.7</v>
      </c>
      <c r="BF8" s="59">
        <v>97.1</v>
      </c>
      <c r="BG8" s="59">
        <v>89.6</v>
      </c>
      <c r="BH8" s="59">
        <v>92.1</v>
      </c>
      <c r="BI8" s="59">
        <v>85.3</v>
      </c>
      <c r="BJ8" s="59">
        <v>80.400000000000006</v>
      </c>
      <c r="BK8" s="59">
        <v>80.599999999999994</v>
      </c>
      <c r="BL8" s="59">
        <v>77.099999999999994</v>
      </c>
      <c r="BM8" s="59">
        <v>78.599999999999994</v>
      </c>
      <c r="BN8" s="59">
        <v>78.099999999999994</v>
      </c>
      <c r="BO8" s="59">
        <v>83.7</v>
      </c>
      <c r="BP8" s="58">
        <v>58.8</v>
      </c>
      <c r="BQ8" s="58">
        <v>64.8</v>
      </c>
      <c r="BR8" s="58">
        <v>63.7</v>
      </c>
      <c r="BS8" s="58">
        <v>64.599999999999994</v>
      </c>
      <c r="BT8" s="58">
        <v>57</v>
      </c>
      <c r="BU8" s="58">
        <v>70.099999999999994</v>
      </c>
      <c r="BV8" s="58">
        <v>70.400000000000006</v>
      </c>
      <c r="BW8" s="58">
        <v>65.8</v>
      </c>
      <c r="BX8" s="58">
        <v>65</v>
      </c>
      <c r="BY8" s="58">
        <v>63.3</v>
      </c>
      <c r="BZ8" s="58">
        <v>66.8</v>
      </c>
      <c r="CA8" s="59">
        <v>46964</v>
      </c>
      <c r="CB8" s="59">
        <v>45057</v>
      </c>
      <c r="CC8" s="59">
        <v>45610</v>
      </c>
      <c r="CD8" s="59">
        <v>45145</v>
      </c>
      <c r="CE8" s="59">
        <v>41045</v>
      </c>
      <c r="CF8" s="59">
        <v>34924</v>
      </c>
      <c r="CG8" s="59">
        <v>35788</v>
      </c>
      <c r="CH8" s="59">
        <v>37855</v>
      </c>
      <c r="CI8" s="59">
        <v>39289</v>
      </c>
      <c r="CJ8" s="59">
        <v>40846</v>
      </c>
      <c r="CK8" s="58">
        <v>61837</v>
      </c>
      <c r="CL8" s="59">
        <v>14465</v>
      </c>
      <c r="CM8" s="59">
        <v>14660</v>
      </c>
      <c r="CN8" s="59">
        <v>15526</v>
      </c>
      <c r="CO8" s="59">
        <v>15725</v>
      </c>
      <c r="CP8" s="59">
        <v>16764</v>
      </c>
      <c r="CQ8" s="59">
        <v>10244</v>
      </c>
      <c r="CR8" s="59">
        <v>10602</v>
      </c>
      <c r="CS8" s="59">
        <v>11234</v>
      </c>
      <c r="CT8" s="59">
        <v>11512</v>
      </c>
      <c r="CU8" s="59">
        <v>11831</v>
      </c>
      <c r="CV8" s="58">
        <v>17600</v>
      </c>
      <c r="CW8" s="59">
        <v>49.1</v>
      </c>
      <c r="CX8" s="59">
        <v>49.4</v>
      </c>
      <c r="CY8" s="59">
        <v>54.2</v>
      </c>
      <c r="CZ8" s="59">
        <v>53.1</v>
      </c>
      <c r="DA8" s="59">
        <v>57.7</v>
      </c>
      <c r="DB8" s="59">
        <v>63.7</v>
      </c>
      <c r="DC8" s="59">
        <v>63.3</v>
      </c>
      <c r="DD8" s="59">
        <v>68.5</v>
      </c>
      <c r="DE8" s="59">
        <v>67.099999999999994</v>
      </c>
      <c r="DF8" s="59">
        <v>66.900000000000006</v>
      </c>
      <c r="DG8" s="59">
        <v>55.6</v>
      </c>
      <c r="DH8" s="59">
        <v>28.1</v>
      </c>
      <c r="DI8" s="59">
        <v>27.8</v>
      </c>
      <c r="DJ8" s="59">
        <v>28.3</v>
      </c>
      <c r="DK8" s="59">
        <v>27.3</v>
      </c>
      <c r="DL8" s="59">
        <v>28</v>
      </c>
      <c r="DM8" s="59">
        <v>17.7</v>
      </c>
      <c r="DN8" s="59">
        <v>17.5</v>
      </c>
      <c r="DO8" s="59">
        <v>17.5</v>
      </c>
      <c r="DP8" s="59">
        <v>17.3</v>
      </c>
      <c r="DQ8" s="59">
        <v>17.899999999999999</v>
      </c>
      <c r="DR8" s="59">
        <v>25.1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117.1</v>
      </c>
      <c r="DY8" s="59">
        <v>120.5</v>
      </c>
      <c r="DZ8" s="59">
        <v>124.2</v>
      </c>
      <c r="EA8" s="59">
        <v>121.6</v>
      </c>
      <c r="EB8" s="59">
        <v>118.9</v>
      </c>
      <c r="EC8" s="59">
        <v>63</v>
      </c>
      <c r="ED8" s="58">
        <v>51</v>
      </c>
      <c r="EE8" s="58">
        <v>54.4</v>
      </c>
      <c r="EF8" s="58">
        <v>56.3</v>
      </c>
      <c r="EG8" s="58">
        <v>59.2</v>
      </c>
      <c r="EH8" s="58">
        <v>60.6</v>
      </c>
      <c r="EI8" s="58">
        <v>54.1</v>
      </c>
      <c r="EJ8" s="58">
        <v>54.6</v>
      </c>
      <c r="EK8" s="58">
        <v>56.9</v>
      </c>
      <c r="EL8" s="58">
        <v>58.1</v>
      </c>
      <c r="EM8" s="58">
        <v>59.4</v>
      </c>
      <c r="EN8" s="58">
        <v>56.4</v>
      </c>
      <c r="EO8" s="58">
        <v>66.8</v>
      </c>
      <c r="EP8" s="58">
        <v>70</v>
      </c>
      <c r="EQ8" s="58">
        <v>68.400000000000006</v>
      </c>
      <c r="ER8" s="58">
        <v>70.400000000000006</v>
      </c>
      <c r="ES8" s="58">
        <v>67.900000000000006</v>
      </c>
      <c r="ET8" s="58">
        <v>71.400000000000006</v>
      </c>
      <c r="EU8" s="58">
        <v>71.7</v>
      </c>
      <c r="EV8" s="58">
        <v>72.900000000000006</v>
      </c>
      <c r="EW8" s="58">
        <v>73.900000000000006</v>
      </c>
      <c r="EX8" s="58">
        <v>74.3</v>
      </c>
      <c r="EY8" s="58">
        <v>70.7</v>
      </c>
      <c r="EZ8" s="59">
        <v>33484576</v>
      </c>
      <c r="FA8" s="59">
        <v>33745396</v>
      </c>
      <c r="FB8" s="59">
        <v>33956423</v>
      </c>
      <c r="FC8" s="59">
        <v>34306394</v>
      </c>
      <c r="FD8" s="59">
        <v>35036746</v>
      </c>
      <c r="FE8" s="59">
        <v>40683727</v>
      </c>
      <c r="FF8" s="59">
        <v>41891213</v>
      </c>
      <c r="FG8" s="59">
        <v>42806727</v>
      </c>
      <c r="FH8" s="59">
        <v>43530781</v>
      </c>
      <c r="FI8" s="59">
        <v>44196357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184</v>
      </c>
      <c r="C10" s="62" t="s">
        <v>185</v>
      </c>
      <c r="D10" s="62" t="s">
        <v>186</v>
      </c>
      <c r="E10" s="62" t="s">
        <v>187</v>
      </c>
      <c r="F10" s="62" t="s">
        <v>188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